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4º TRIMESTRE DO ENSINO 2013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<sst xmlns="http://schemas.openxmlformats.org/spreadsheetml/2006/main" count="94" uniqueCount="90">
  <si>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>PREFEITURA MUNICIPAL DE CESÁRIO LANGE</t>
  </si>
  <si>
    <t>Receitas - Base de Cálculo</t>
  </si>
  <si>
    <t>DESPESAS COM RECURSOS PRÓRPIOS</t>
  </si>
  <si>
    <t>EMPENHADA</t>
  </si>
  <si>
    <t>LIQUIDADA</t>
  </si>
  <si>
    <t>IMPOSTOS</t>
  </si>
  <si>
    <t>1.1.1.2.02.00</t>
  </si>
  <si>
    <t xml:space="preserve">IPTU                                                   </t>
  </si>
  <si>
    <t>Aplicação 210.000 - Infantil</t>
  </si>
  <si>
    <t>1.1.1.2.04.31</t>
  </si>
  <si>
    <t xml:space="preserve">IRRF sobre Rend. Trabalho                   </t>
  </si>
  <si>
    <t>Aplicação  220.000 - Fundamental</t>
  </si>
  <si>
    <t>1.1.1.2.08.00</t>
  </si>
  <si>
    <t xml:space="preserve">ITBI                                                       </t>
  </si>
  <si>
    <t>1.1.1.3.05.00</t>
  </si>
  <si>
    <t xml:space="preserve">Imp s/ serviços Q.Natureza               </t>
  </si>
  <si>
    <t>Aplicação não incidente nos 25%</t>
  </si>
  <si>
    <t>TOTAL</t>
  </si>
  <si>
    <t>DIVIDA ATIVA</t>
  </si>
  <si>
    <t>DESPESAS COM RECURSOS VINCULADOS</t>
  </si>
  <si>
    <t>1.9.3.1.11.00</t>
  </si>
  <si>
    <t xml:space="preserve">Rec. Divida Ativa IPTU                           </t>
  </si>
  <si>
    <t>FR 02 - Recursos do Estado</t>
  </si>
  <si>
    <t>1.9.3.1.12.00</t>
  </si>
  <si>
    <t xml:space="preserve">Rec.Divida Ativa ITBI                         </t>
  </si>
  <si>
    <t>FR 05 - Recursos da Umião</t>
  </si>
  <si>
    <t>1.9.3.1.13.00</t>
  </si>
  <si>
    <t xml:space="preserve">Rec. Divida Ativa ISS                       </t>
  </si>
  <si>
    <t>JUROS E MULTAS</t>
  </si>
  <si>
    <t>1.9.1.1.38.00</t>
  </si>
  <si>
    <t xml:space="preserve">Multa Jur.Mora IPTU                         </t>
  </si>
  <si>
    <t xml:space="preserve">DESPESA COM FUNDEB </t>
  </si>
  <si>
    <t>1.9.1.1.39.00</t>
  </si>
  <si>
    <t xml:space="preserve">Multa Jur.Mora ITBI                            </t>
  </si>
  <si>
    <t>1.9.1.1.40.00</t>
  </si>
  <si>
    <t xml:space="preserve">Multa Jur.Mora ISS                           </t>
  </si>
  <si>
    <t>Aplicação 261.000 (Magistério)</t>
  </si>
  <si>
    <t>1.9.1.3.11.00</t>
  </si>
  <si>
    <t xml:space="preserve">Multa Jur.Mora Div.Ativa IPTU            </t>
  </si>
  <si>
    <t>Aplicação 262.000 (Outras)</t>
  </si>
  <si>
    <t>1.9.1.3.12.00</t>
  </si>
  <si>
    <t xml:space="preserve">Multa Jur.Mora Div.Ativa ITBI                  </t>
  </si>
  <si>
    <t>Aplicação Superávit Financeiro (2012)</t>
  </si>
  <si>
    <t>1.9.1.3.13.00</t>
  </si>
  <si>
    <t xml:space="preserve">Multa Jur.Mora Div.Ativa ISS               </t>
  </si>
  <si>
    <t>TRANSFERENCIAS</t>
  </si>
  <si>
    <t>1.7.2.1.01.02</t>
  </si>
  <si>
    <t>1.7.2.1.01.05</t>
  </si>
  <si>
    <t>Cota parte Imposto s/Propr.Ter.Rural ITR</t>
  </si>
  <si>
    <t>1.7.2.1.36.00</t>
  </si>
  <si>
    <t>Transferencia Financeira do ICMS - Deson.</t>
  </si>
  <si>
    <t>RESUMO DA APLICAÇÃO NO TRIMESTRE</t>
  </si>
  <si>
    <t>EMPENHADO</t>
  </si>
  <si>
    <t>LIQUIDADO</t>
  </si>
  <si>
    <t>1.7.2.2.01.01</t>
  </si>
  <si>
    <t xml:space="preserve">Cota parte ICMS                            </t>
  </si>
  <si>
    <t>1.7.2.2.01.02</t>
  </si>
  <si>
    <t xml:space="preserve">Cota parte IPVA                               </t>
  </si>
  <si>
    <t>1.7.2.2.01.04</t>
  </si>
  <si>
    <t xml:space="preserve">Cota parte do IPI                             </t>
  </si>
  <si>
    <t>TOTAL DAS DESPESAS COM O ENSINO</t>
  </si>
  <si>
    <t>TOTAL DE RECURSOS PRÓPRIOS</t>
  </si>
  <si>
    <t>TOTAL GERAL</t>
  </si>
  <si>
    <t>APLICAÇÃO NO ENSINO (Mínimo 25%)</t>
  </si>
  <si>
    <t>TOTAL DE RECURSOS VINCULADOS</t>
  </si>
  <si>
    <t xml:space="preserve">Transferencia da União                                                </t>
  </si>
  <si>
    <t xml:space="preserve">Transferencia do Estado                                             </t>
  </si>
  <si>
    <t>Aplicaçãono FUNDEB - (mínimo de 95%)</t>
  </si>
  <si>
    <t xml:space="preserve">Rendimento do FUNDEB                                          </t>
  </si>
  <si>
    <t xml:space="preserve">Transferencia do FUNDEB                                         </t>
  </si>
  <si>
    <t>TOTAL DAS FONTES  RECURSOS 02 E 05</t>
  </si>
  <si>
    <t>FUNDEB Magistério - (mínimo de 60%)</t>
  </si>
  <si>
    <t>DEDUÇÕES</t>
  </si>
  <si>
    <t xml:space="preserve">DEDUÇÕES DO FUNDEB                                       </t>
  </si>
  <si>
    <t>TOTAL DAS DEDUÇÕES</t>
  </si>
  <si>
    <t>FUNDEB Outros - (máximo de 40%)</t>
  </si>
  <si>
    <t xml:space="preserve">                                                                                         </t>
  </si>
  <si>
    <t>RAMIRO DE CAMPOS</t>
  </si>
  <si>
    <t>CELINA LEITE</t>
  </si>
  <si>
    <t>PREFEITO MUNICIPAL</t>
  </si>
  <si>
    <t>CONTADORA</t>
  </si>
  <si>
    <t>SECRETÁRIA DE EDUCAÇÃO</t>
  </si>
  <si>
    <t>CRC 1sp211657/0-3</t>
  </si>
  <si>
    <t>Soma</t>
  </si>
  <si>
    <t>TOTAL DESPESA APLICADA - 25%</t>
  </si>
  <si>
    <t>ELIANE COELHO TEODORO AIRES</t>
  </si>
  <si>
    <t xml:space="preserve">RELATÓRIO  DA APLICAÇÃO NO ENSINO -  </t>
  </si>
  <si>
    <t>.</t>
  </si>
  <si>
    <t xml:space="preserve">Cota parte Fundo Part.Mun. FPM    </t>
  </si>
  <si>
    <t xml:space="preserve">Demais receiras vinculadas                                      </t>
  </si>
</sst>
</file>

<file path=xl/styles.xml><?xml version="1.0" encoding="utf-8"?>
<styleSheet xmlns="http://schemas.openxmlformats.org/spreadsheetml/2006/main">
  <numFmts count="4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_-&quot;R$&quot;\ * #,##0.00_-;\-&quot;R$&quot;\ * #,##0.00_-;_-&quot;R$&quot;\ 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0.0%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71" fontId="0" fillId="0" borderId="11" xfId="51" applyFont="1" applyBorder="1" applyAlignment="1">
      <alignment/>
    </xf>
    <xf numFmtId="191" fontId="0" fillId="0" borderId="11" xfId="45" applyFont="1" applyBorder="1" applyAlignment="1">
      <alignment/>
    </xf>
    <xf numFmtId="191" fontId="3" fillId="0" borderId="11" xfId="45" applyFont="1" applyBorder="1" applyAlignment="1">
      <alignment/>
    </xf>
    <xf numFmtId="0" fontId="0" fillId="0" borderId="0" xfId="0" applyBorder="1" applyAlignment="1">
      <alignment/>
    </xf>
    <xf numFmtId="4" fontId="3" fillId="33" borderId="11" xfId="0" applyNumberFormat="1" applyFont="1" applyFill="1" applyBorder="1" applyAlignment="1">
      <alignment/>
    </xf>
    <xf numFmtId="171" fontId="3" fillId="33" borderId="11" xfId="51" applyFont="1" applyFill="1" applyBorder="1" applyAlignment="1">
      <alignment/>
    </xf>
    <xf numFmtId="191" fontId="3" fillId="33" borderId="11" xfId="45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171" fontId="3" fillId="0" borderId="11" xfId="51" applyFont="1" applyBorder="1" applyAlignment="1">
      <alignment/>
    </xf>
    <xf numFmtId="191" fontId="0" fillId="33" borderId="11" xfId="45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51" applyFont="1" applyBorder="1" applyAlignment="1">
      <alignment/>
    </xf>
    <xf numFmtId="191" fontId="3" fillId="0" borderId="0" xfId="45" applyFont="1" applyBorder="1" applyAlignment="1">
      <alignment/>
    </xf>
    <xf numFmtId="4" fontId="0" fillId="0" borderId="0" xfId="0" applyNumberFormat="1" applyBorder="1" applyAlignment="1">
      <alignment/>
    </xf>
    <xf numFmtId="191" fontId="0" fillId="0" borderId="0" xfId="45" applyFont="1" applyBorder="1" applyAlignment="1">
      <alignment/>
    </xf>
    <xf numFmtId="171" fontId="0" fillId="33" borderId="11" xfId="51" applyFont="1" applyFill="1" applyBorder="1" applyAlignment="1">
      <alignment horizontal="center"/>
    </xf>
    <xf numFmtId="191" fontId="0" fillId="33" borderId="11" xfId="45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5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171" fontId="3" fillId="0" borderId="11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10" fontId="3" fillId="33" borderId="0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33" borderId="11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171" fontId="0" fillId="0" borderId="0" xfId="51" applyFont="1" applyAlignment="1">
      <alignment/>
    </xf>
    <xf numFmtId="171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4" fontId="0" fillId="0" borderId="11" xfId="0" applyNumberFormat="1" applyFill="1" applyBorder="1" applyAlignment="1">
      <alignment/>
    </xf>
    <xf numFmtId="171" fontId="0" fillId="0" borderId="11" xfId="5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91" fontId="0" fillId="0" borderId="11" xfId="45" applyFont="1" applyFill="1" applyBorder="1" applyAlignment="1">
      <alignment/>
    </xf>
    <xf numFmtId="191" fontId="0" fillId="0" borderId="11" xfId="45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91" fontId="3" fillId="33" borderId="11" xfId="45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9"/>
  <sheetViews>
    <sheetView tabSelected="1" view="pageLayout" workbookViewId="0" topLeftCell="A19">
      <selection activeCell="A1" sqref="A1:IV16384"/>
    </sheetView>
  </sheetViews>
  <sheetFormatPr defaultColWidth="9.140625" defaultRowHeight="12.75"/>
  <cols>
    <col min="1" max="1" width="14.57421875" style="0" bestFit="1" customWidth="1"/>
    <col min="6" max="6" width="16.57421875" style="0" bestFit="1" customWidth="1"/>
    <col min="7" max="7" width="40.421875" style="0" bestFit="1" customWidth="1"/>
    <col min="8" max="8" width="22.57421875" style="0" bestFit="1" customWidth="1"/>
    <col min="9" max="9" width="21.57421875" style="0" bestFit="1" customWidth="1"/>
    <col min="10" max="10" width="12.8515625" style="0" bestFit="1" customWidth="1"/>
  </cols>
  <sheetData>
    <row r="3" spans="1:9" ht="12.75">
      <c r="A3" s="69" t="s">
        <v>0</v>
      </c>
      <c r="B3" s="69"/>
      <c r="C3" s="69"/>
      <c r="D3" s="69"/>
      <c r="E3" s="69"/>
      <c r="F3" s="69"/>
      <c r="G3" s="69"/>
      <c r="H3" s="69"/>
      <c r="I3" s="69"/>
    </row>
    <row r="4" spans="1:9" ht="12.75">
      <c r="A4" s="69"/>
      <c r="B4" s="69"/>
      <c r="C4" s="69"/>
      <c r="D4" s="69"/>
      <c r="E4" s="69"/>
      <c r="F4" s="69"/>
      <c r="G4" s="69"/>
      <c r="H4" s="69"/>
      <c r="I4" s="69"/>
    </row>
    <row r="5" spans="1:9" ht="12.75">
      <c r="A5" s="70" t="s">
        <v>86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>
      <c r="A8" s="71" t="s">
        <v>1</v>
      </c>
      <c r="B8" s="71"/>
      <c r="C8" s="71"/>
      <c r="D8" s="71"/>
      <c r="E8" s="71"/>
      <c r="F8" s="2"/>
      <c r="G8" s="3" t="s">
        <v>2</v>
      </c>
      <c r="H8" s="3" t="s">
        <v>3</v>
      </c>
      <c r="I8" s="3" t="s">
        <v>4</v>
      </c>
    </row>
    <row r="9" spans="1:9" ht="14.25" customHeight="1">
      <c r="A9" s="72" t="s">
        <v>5</v>
      </c>
      <c r="B9" s="73"/>
      <c r="C9" s="73"/>
      <c r="D9" s="73"/>
      <c r="E9" s="74"/>
      <c r="F9" s="2"/>
      <c r="G9" s="4"/>
      <c r="H9" s="4"/>
      <c r="I9" s="4"/>
    </row>
    <row r="10" spans="1:9" ht="12.75">
      <c r="A10" s="5" t="s">
        <v>6</v>
      </c>
      <c r="B10" s="5" t="s">
        <v>7</v>
      </c>
      <c r="C10" s="5"/>
      <c r="D10" s="5"/>
      <c r="E10" s="5"/>
      <c r="F10" s="6">
        <v>500298.48</v>
      </c>
      <c r="G10" s="5" t="s">
        <v>8</v>
      </c>
      <c r="H10" s="50">
        <v>224004.98</v>
      </c>
      <c r="I10" s="8">
        <v>224004.98</v>
      </c>
    </row>
    <row r="11" spans="1:9" ht="12.75">
      <c r="A11" s="5" t="s">
        <v>9</v>
      </c>
      <c r="B11" s="5" t="s">
        <v>10</v>
      </c>
      <c r="C11" s="5"/>
      <c r="D11" s="5"/>
      <c r="E11" s="5"/>
      <c r="F11" s="6">
        <v>383446.51</v>
      </c>
      <c r="G11" s="5" t="s">
        <v>11</v>
      </c>
      <c r="H11" s="50">
        <v>2131762.12</v>
      </c>
      <c r="I11" s="52">
        <v>2131762.12</v>
      </c>
    </row>
    <row r="12" spans="1:9" ht="12.75">
      <c r="A12" s="5" t="s">
        <v>12</v>
      </c>
      <c r="B12" s="5" t="s">
        <v>13</v>
      </c>
      <c r="C12" s="5"/>
      <c r="D12" s="5"/>
      <c r="E12" s="5"/>
      <c r="F12" s="6">
        <v>342802.24</v>
      </c>
      <c r="G12" s="15" t="s">
        <v>83</v>
      </c>
      <c r="H12" s="16">
        <f>SUM(H10:H11)</f>
        <v>2355767.1</v>
      </c>
      <c r="I12" s="9">
        <f>SUM(I10:I11)</f>
        <v>2355767.1</v>
      </c>
    </row>
    <row r="13" spans="1:9" ht="12.75">
      <c r="A13" s="5" t="s">
        <v>14</v>
      </c>
      <c r="B13" s="5" t="s">
        <v>15</v>
      </c>
      <c r="C13" s="5"/>
      <c r="D13" s="5"/>
      <c r="E13" s="5"/>
      <c r="F13" s="49">
        <v>2492896.67</v>
      </c>
      <c r="G13" s="5" t="s">
        <v>16</v>
      </c>
      <c r="H13" s="7">
        <v>35416.53</v>
      </c>
      <c r="I13" s="8">
        <v>35416.53</v>
      </c>
    </row>
    <row r="14" spans="1:9" ht="12.75">
      <c r="A14" s="10"/>
      <c r="B14" s="10"/>
      <c r="C14" s="10"/>
      <c r="D14" s="10"/>
      <c r="E14" s="10"/>
      <c r="F14" s="11">
        <f>SUM(F10:F13)</f>
        <v>3719443.9</v>
      </c>
      <c r="G14" s="4" t="s">
        <v>17</v>
      </c>
      <c r="H14" s="12">
        <f>H12-H13</f>
        <v>2320350.5700000003</v>
      </c>
      <c r="I14" s="12">
        <f>I12-I13</f>
        <v>2320350.5700000003</v>
      </c>
    </row>
    <row r="15" spans="1:9" ht="12.75">
      <c r="A15" s="10"/>
      <c r="B15" s="10"/>
      <c r="C15" s="10"/>
      <c r="D15" s="10"/>
      <c r="E15" s="10"/>
      <c r="F15" s="14"/>
      <c r="G15" s="15"/>
      <c r="H15" s="16"/>
      <c r="I15" s="9"/>
    </row>
    <row r="16" spans="1:9" ht="12.75">
      <c r="A16" s="63" t="s">
        <v>18</v>
      </c>
      <c r="B16" s="63"/>
      <c r="C16" s="63"/>
      <c r="D16" s="63"/>
      <c r="E16" s="63"/>
      <c r="F16" s="6"/>
      <c r="G16" s="4" t="s">
        <v>19</v>
      </c>
      <c r="H16" s="12"/>
      <c r="I16" s="17"/>
    </row>
    <row r="17" spans="1:9" ht="12.75">
      <c r="A17" s="5" t="s">
        <v>20</v>
      </c>
      <c r="B17" s="5" t="s">
        <v>21</v>
      </c>
      <c r="C17" s="5"/>
      <c r="D17" s="5"/>
      <c r="E17" s="5"/>
      <c r="F17" s="6">
        <v>137071.93</v>
      </c>
      <c r="G17" s="5" t="s">
        <v>22</v>
      </c>
      <c r="H17" s="7">
        <v>1445312.61</v>
      </c>
      <c r="I17" s="8">
        <v>1351416.61</v>
      </c>
    </row>
    <row r="18" spans="1:9" ht="12.75">
      <c r="A18" s="5" t="s">
        <v>23</v>
      </c>
      <c r="B18" s="5" t="s">
        <v>24</v>
      </c>
      <c r="C18" s="5"/>
      <c r="D18" s="5"/>
      <c r="E18" s="5"/>
      <c r="F18" s="6">
        <v>0</v>
      </c>
      <c r="G18" s="5" t="s">
        <v>25</v>
      </c>
      <c r="H18" s="7">
        <v>1910753.3</v>
      </c>
      <c r="I18" s="8">
        <v>1910753.3</v>
      </c>
    </row>
    <row r="19" spans="1:9" ht="12.75">
      <c r="A19" s="5" t="s">
        <v>26</v>
      </c>
      <c r="B19" s="5" t="s">
        <v>27</v>
      </c>
      <c r="C19" s="5"/>
      <c r="D19" s="5"/>
      <c r="E19" s="5"/>
      <c r="F19" s="54">
        <v>17898.29</v>
      </c>
      <c r="G19" s="4" t="s">
        <v>17</v>
      </c>
      <c r="H19" s="12">
        <f>SUM(H17:H18)</f>
        <v>3356065.91</v>
      </c>
      <c r="I19" s="13">
        <f>SUM(I17:I18)</f>
        <v>3262169.91</v>
      </c>
    </row>
    <row r="20" spans="1:9" ht="12.75">
      <c r="A20" s="10"/>
      <c r="B20" s="10"/>
      <c r="C20" s="10"/>
      <c r="D20" s="10"/>
      <c r="E20" s="10"/>
      <c r="F20" s="44">
        <f>SUM(F17:F19)</f>
        <v>154970.22</v>
      </c>
      <c r="G20" s="19"/>
      <c r="H20" s="20"/>
      <c r="I20" s="21"/>
    </row>
    <row r="21" spans="1:9" ht="12.75">
      <c r="A21" s="63" t="s">
        <v>28</v>
      </c>
      <c r="B21" s="63"/>
      <c r="C21" s="63"/>
      <c r="D21" s="63"/>
      <c r="E21" s="63"/>
      <c r="F21" s="22"/>
      <c r="G21" s="19"/>
      <c r="H21" s="20"/>
      <c r="I21" s="23"/>
    </row>
    <row r="22" spans="1:9" ht="12.75">
      <c r="A22" s="5" t="s">
        <v>29</v>
      </c>
      <c r="B22" s="5" t="s">
        <v>30</v>
      </c>
      <c r="C22" s="5"/>
      <c r="D22" s="5"/>
      <c r="E22" s="5"/>
      <c r="F22" s="6">
        <v>3011.5</v>
      </c>
      <c r="G22" s="4" t="s">
        <v>31</v>
      </c>
      <c r="H22" s="24" t="s">
        <v>3</v>
      </c>
      <c r="I22" s="25" t="s">
        <v>4</v>
      </c>
    </row>
    <row r="23" spans="1:9" ht="12.75">
      <c r="A23" s="5" t="s">
        <v>32</v>
      </c>
      <c r="B23" s="5" t="s">
        <v>33</v>
      </c>
      <c r="C23" s="5"/>
      <c r="D23" s="5"/>
      <c r="E23" s="5"/>
      <c r="F23" s="6">
        <v>0</v>
      </c>
      <c r="G23" s="15"/>
      <c r="H23" s="16"/>
      <c r="I23" s="9"/>
    </row>
    <row r="24" spans="1:9" ht="12.75">
      <c r="A24" s="5" t="s">
        <v>34</v>
      </c>
      <c r="B24" s="5" t="s">
        <v>35</v>
      </c>
      <c r="C24" s="5"/>
      <c r="D24" s="5"/>
      <c r="E24" s="5"/>
      <c r="F24" s="6">
        <v>1696.58</v>
      </c>
      <c r="G24" s="5" t="s">
        <v>36</v>
      </c>
      <c r="H24" s="50">
        <v>6825269.89</v>
      </c>
      <c r="I24" s="53">
        <v>6825269.89</v>
      </c>
    </row>
    <row r="25" spans="1:10" ht="12.75">
      <c r="A25" s="5" t="s">
        <v>37</v>
      </c>
      <c r="B25" s="5" t="s">
        <v>38</v>
      </c>
      <c r="C25" s="5"/>
      <c r="D25" s="5"/>
      <c r="E25" s="5"/>
      <c r="F25" s="6">
        <v>74077.27</v>
      </c>
      <c r="G25" s="5" t="s">
        <v>39</v>
      </c>
      <c r="H25" s="7">
        <v>4496820.29</v>
      </c>
      <c r="I25" s="8">
        <v>4496820.29</v>
      </c>
      <c r="J25" s="26"/>
    </row>
    <row r="26" spans="1:10" ht="12.75">
      <c r="A26" s="5" t="s">
        <v>40</v>
      </c>
      <c r="B26" s="5" t="s">
        <v>41</v>
      </c>
      <c r="C26" s="5"/>
      <c r="D26" s="5"/>
      <c r="E26" s="5"/>
      <c r="F26" s="6">
        <v>0</v>
      </c>
      <c r="G26" s="5" t="s">
        <v>42</v>
      </c>
      <c r="H26" s="7">
        <v>3690.77</v>
      </c>
      <c r="I26" s="8">
        <v>3690.77</v>
      </c>
      <c r="J26" s="27"/>
    </row>
    <row r="27" spans="1:9" ht="12.75">
      <c r="A27" s="5" t="s">
        <v>43</v>
      </c>
      <c r="B27" s="5" t="s">
        <v>44</v>
      </c>
      <c r="C27" s="5"/>
      <c r="D27" s="5"/>
      <c r="E27" s="5"/>
      <c r="F27" s="6">
        <v>11977.78</v>
      </c>
      <c r="G27" s="5"/>
      <c r="H27" s="7"/>
      <c r="I27" s="8"/>
    </row>
    <row r="28" spans="1:9" ht="12.75">
      <c r="A28" s="10"/>
      <c r="B28" s="10"/>
      <c r="C28" s="10"/>
      <c r="D28" s="10"/>
      <c r="E28" s="10"/>
      <c r="F28" s="18">
        <f>SUM(F22:F27)</f>
        <v>90763.13</v>
      </c>
      <c r="G28" s="4" t="s">
        <v>17</v>
      </c>
      <c r="H28" s="12">
        <f>SUM(H24:H27)</f>
        <v>11325780.95</v>
      </c>
      <c r="I28" s="13">
        <f>SUM(I24:I27)</f>
        <v>11325780.95</v>
      </c>
    </row>
    <row r="29" spans="1:9" ht="12.75">
      <c r="A29" s="10"/>
      <c r="B29" s="10"/>
      <c r="C29" s="10"/>
      <c r="D29" s="10"/>
      <c r="E29" s="10"/>
      <c r="F29" s="28"/>
      <c r="G29" s="10"/>
      <c r="H29" s="29"/>
      <c r="I29" s="23"/>
    </row>
    <row r="30" spans="1:9" ht="12.75">
      <c r="A30" s="63" t="s">
        <v>45</v>
      </c>
      <c r="B30" s="63"/>
      <c r="C30" s="63"/>
      <c r="D30" s="63"/>
      <c r="E30" s="63"/>
      <c r="F30" s="30"/>
      <c r="G30" s="10"/>
      <c r="H30" s="10"/>
      <c r="I30" s="23"/>
    </row>
    <row r="31" spans="1:9" ht="12.75">
      <c r="A31" s="5" t="s">
        <v>46</v>
      </c>
      <c r="B31" s="55" t="s">
        <v>88</v>
      </c>
      <c r="C31" s="5"/>
      <c r="D31" s="5"/>
      <c r="E31" s="5"/>
      <c r="F31" s="49">
        <v>9837702.18</v>
      </c>
      <c r="G31" s="64"/>
      <c r="H31" s="31"/>
      <c r="I31" s="66"/>
    </row>
    <row r="32" spans="1:9" ht="12.75">
      <c r="A32" s="5" t="s">
        <v>47</v>
      </c>
      <c r="B32" s="5" t="s">
        <v>48</v>
      </c>
      <c r="C32" s="5"/>
      <c r="D32" s="5"/>
      <c r="E32" s="5"/>
      <c r="F32" s="6">
        <v>42684.8</v>
      </c>
      <c r="G32" s="65"/>
      <c r="H32" s="31"/>
      <c r="I32" s="66"/>
    </row>
    <row r="33" spans="1:9" ht="12.75">
      <c r="A33" s="5" t="s">
        <v>49</v>
      </c>
      <c r="B33" s="5" t="s">
        <v>50</v>
      </c>
      <c r="C33" s="5"/>
      <c r="D33" s="5"/>
      <c r="E33" s="5"/>
      <c r="F33" s="6">
        <v>43113.37</v>
      </c>
      <c r="G33" s="67" t="s">
        <v>51</v>
      </c>
      <c r="H33" s="63" t="s">
        <v>52</v>
      </c>
      <c r="I33" s="63" t="s">
        <v>53</v>
      </c>
    </row>
    <row r="34" spans="1:9" ht="12.75">
      <c r="A34" s="5" t="s">
        <v>54</v>
      </c>
      <c r="B34" s="5" t="s">
        <v>55</v>
      </c>
      <c r="C34" s="5"/>
      <c r="D34" s="5"/>
      <c r="E34" s="5"/>
      <c r="F34" s="49">
        <v>8640435.75</v>
      </c>
      <c r="G34" s="68"/>
      <c r="H34" s="63"/>
      <c r="I34" s="63"/>
    </row>
    <row r="35" spans="1:9" ht="12.75">
      <c r="A35" s="5" t="s">
        <v>56</v>
      </c>
      <c r="B35" s="5" t="s">
        <v>57</v>
      </c>
      <c r="C35" s="5"/>
      <c r="D35" s="5"/>
      <c r="E35" s="5"/>
      <c r="F35" s="6">
        <v>1523453.02</v>
      </c>
      <c r="G35" s="32"/>
      <c r="H35" s="32"/>
      <c r="I35" s="5"/>
    </row>
    <row r="36" spans="1:9" ht="12.75">
      <c r="A36" s="5" t="s">
        <v>58</v>
      </c>
      <c r="B36" s="5" t="s">
        <v>59</v>
      </c>
      <c r="C36" s="5"/>
      <c r="D36" s="5"/>
      <c r="E36" s="5"/>
      <c r="F36" s="6">
        <v>65956.83</v>
      </c>
      <c r="G36" s="15" t="s">
        <v>60</v>
      </c>
      <c r="H36" s="33">
        <f>H14+H19+H28</f>
        <v>17002197.43</v>
      </c>
      <c r="I36" s="9">
        <f>I14+I19+I28</f>
        <v>16908301.43</v>
      </c>
    </row>
    <row r="37" spans="1:9" ht="12.75">
      <c r="A37" s="58" t="s">
        <v>61</v>
      </c>
      <c r="B37" s="58"/>
      <c r="C37" s="58"/>
      <c r="D37" s="58"/>
      <c r="E37" s="58"/>
      <c r="F37" s="34">
        <f>SUM(F31:F36)</f>
        <v>20153345.95</v>
      </c>
      <c r="G37" s="15" t="s">
        <v>84</v>
      </c>
      <c r="H37" s="16">
        <f>H14+F48</f>
        <v>6350358.51</v>
      </c>
      <c r="I37" s="9">
        <f>I14+F48</f>
        <v>6350358.51</v>
      </c>
    </row>
    <row r="38" spans="1:9" ht="12.75">
      <c r="A38" s="59" t="s">
        <v>62</v>
      </c>
      <c r="B38" s="59"/>
      <c r="C38" s="59"/>
      <c r="D38" s="59"/>
      <c r="E38" s="59"/>
      <c r="F38" s="51">
        <f>F14+F19+F28+F37</f>
        <v>23981451.27</v>
      </c>
      <c r="G38" s="10"/>
      <c r="H38" s="10"/>
      <c r="I38" s="10"/>
    </row>
    <row r="39" spans="1:9" ht="12.75">
      <c r="A39" s="10"/>
      <c r="B39" s="10"/>
      <c r="C39" s="10"/>
      <c r="D39" s="10"/>
      <c r="E39" s="10"/>
      <c r="F39" s="35"/>
      <c r="G39" s="4" t="s">
        <v>63</v>
      </c>
      <c r="H39" s="36">
        <f>(H37/F38)</f>
        <v>0.2648029278338166</v>
      </c>
      <c r="I39" s="36">
        <f>(I37/F38)</f>
        <v>0.2648029278338166</v>
      </c>
    </row>
    <row r="40" spans="1:9" ht="12.75">
      <c r="A40" s="60" t="s">
        <v>64</v>
      </c>
      <c r="B40" s="60"/>
      <c r="C40" s="60"/>
      <c r="D40" s="60"/>
      <c r="E40" s="60"/>
      <c r="F40" s="37"/>
      <c r="G40" s="61"/>
      <c r="H40" s="61"/>
      <c r="I40" s="61"/>
    </row>
    <row r="41" spans="1:9" ht="12.75">
      <c r="A41" s="5" t="s">
        <v>65</v>
      </c>
      <c r="B41" s="5"/>
      <c r="C41" s="5"/>
      <c r="D41" s="5"/>
      <c r="E41" s="5"/>
      <c r="F41" s="38">
        <f>1437827.98+287720+156417.53</f>
        <v>1881965.51</v>
      </c>
      <c r="G41" s="61"/>
      <c r="H41" s="61"/>
      <c r="I41" s="61"/>
    </row>
    <row r="42" spans="1:9" ht="12.75">
      <c r="A42" s="39" t="s">
        <v>66</v>
      </c>
      <c r="B42" s="39"/>
      <c r="C42" s="39"/>
      <c r="D42" s="39"/>
      <c r="E42" s="39"/>
      <c r="F42" s="40">
        <f>106662.23+62100+997862.68</f>
        <v>1166624.9100000001</v>
      </c>
      <c r="G42" s="10"/>
      <c r="H42" s="10"/>
      <c r="I42" s="10"/>
    </row>
    <row r="43" spans="1:9" ht="12.75">
      <c r="A43" s="5" t="s">
        <v>89</v>
      </c>
      <c r="B43" s="5"/>
      <c r="C43" s="5"/>
      <c r="D43" s="5"/>
      <c r="E43" s="5"/>
      <c r="F43" s="6">
        <v>0</v>
      </c>
      <c r="G43" s="41" t="s">
        <v>67</v>
      </c>
      <c r="H43" s="42">
        <f>H46+H49</f>
        <v>1.0012750856311765</v>
      </c>
      <c r="I43" s="42">
        <f>I46+I49</f>
        <v>1.0012750856311765</v>
      </c>
    </row>
    <row r="44" spans="1:9" ht="12.75">
      <c r="A44" s="5" t="s">
        <v>68</v>
      </c>
      <c r="B44" s="5"/>
      <c r="C44" s="5"/>
      <c r="D44" s="5"/>
      <c r="E44" s="5"/>
      <c r="F44" s="6">
        <v>49896.91</v>
      </c>
      <c r="G44" s="10"/>
      <c r="H44" s="10"/>
      <c r="I44" s="10"/>
    </row>
    <row r="45" spans="1:9" ht="12.75">
      <c r="A45" s="5" t="s">
        <v>69</v>
      </c>
      <c r="B45" s="5"/>
      <c r="C45" s="5"/>
      <c r="D45" s="5"/>
      <c r="E45" s="5"/>
      <c r="F45" s="49">
        <v>11307671.93</v>
      </c>
      <c r="G45" s="10"/>
      <c r="H45" s="10"/>
      <c r="I45" s="10"/>
    </row>
    <row r="46" spans="1:9" ht="12.75">
      <c r="A46" s="57" t="s">
        <v>70</v>
      </c>
      <c r="B46" s="57"/>
      <c r="C46" s="57"/>
      <c r="D46" s="57"/>
      <c r="E46" s="57"/>
      <c r="F46" s="11">
        <f>F41+F42+F44+F45</f>
        <v>14406159.26</v>
      </c>
      <c r="G46" s="41" t="s">
        <v>71</v>
      </c>
      <c r="H46" s="42">
        <f>H24/F45</f>
        <v>0.6035963841409396</v>
      </c>
      <c r="I46" s="43">
        <f>I24/F45</f>
        <v>0.6035963841409396</v>
      </c>
    </row>
    <row r="47" spans="1:9" ht="12.75">
      <c r="A47" s="62" t="s">
        <v>72</v>
      </c>
      <c r="B47" s="62"/>
      <c r="C47" s="62"/>
      <c r="D47" s="62"/>
      <c r="E47" s="62"/>
      <c r="F47" s="6">
        <v>241746.41</v>
      </c>
      <c r="G47" s="10"/>
      <c r="H47" s="10" t="s">
        <v>87</v>
      </c>
      <c r="I47" s="10"/>
    </row>
    <row r="48" spans="1:9" ht="12.75">
      <c r="A48" s="4" t="s">
        <v>73</v>
      </c>
      <c r="B48" s="41"/>
      <c r="C48" s="41"/>
      <c r="D48" s="41"/>
      <c r="E48" s="41"/>
      <c r="F48" s="49">
        <v>4030007.94</v>
      </c>
      <c r="G48" s="10"/>
      <c r="H48" s="10"/>
      <c r="I48" s="10"/>
    </row>
    <row r="49" spans="1:9" ht="12.75">
      <c r="A49" s="57" t="s">
        <v>74</v>
      </c>
      <c r="B49" s="57"/>
      <c r="C49" s="57"/>
      <c r="D49" s="57"/>
      <c r="E49" s="57"/>
      <c r="F49" s="11">
        <f>SUM(F47:F48)</f>
        <v>4271754.35</v>
      </c>
      <c r="G49" s="41" t="s">
        <v>75</v>
      </c>
      <c r="H49" s="42">
        <f>H25/F45</f>
        <v>0.3976787014902368</v>
      </c>
      <c r="I49" s="42">
        <f>I25/F45</f>
        <v>0.3976787014902368</v>
      </c>
    </row>
    <row r="50" spans="1:9" ht="12.75">
      <c r="A50" s="10" t="s">
        <v>76</v>
      </c>
      <c r="B50" s="10"/>
      <c r="C50" s="10"/>
      <c r="D50" s="10"/>
      <c r="E50" s="10"/>
      <c r="F50" s="10"/>
      <c r="G50" s="10"/>
      <c r="H50" s="10"/>
      <c r="I50" s="10"/>
    </row>
    <row r="52" spans="1:9" ht="12.75">
      <c r="A52" s="56" t="s">
        <v>77</v>
      </c>
      <c r="B52" s="56"/>
      <c r="C52" s="56"/>
      <c r="D52" s="56" t="s">
        <v>78</v>
      </c>
      <c r="E52" s="56"/>
      <c r="F52" s="56"/>
      <c r="G52" s="56" t="s">
        <v>85</v>
      </c>
      <c r="H52" s="56"/>
      <c r="I52" s="56"/>
    </row>
    <row r="53" spans="1:9" ht="12.75">
      <c r="A53" s="56" t="s">
        <v>79</v>
      </c>
      <c r="B53" s="56"/>
      <c r="C53" s="56"/>
      <c r="D53" s="56" t="s">
        <v>80</v>
      </c>
      <c r="E53" s="56"/>
      <c r="F53" s="56"/>
      <c r="G53" s="56" t="s">
        <v>81</v>
      </c>
      <c r="H53" s="56"/>
      <c r="I53" s="56"/>
    </row>
    <row r="54" spans="4:6" ht="12.75">
      <c r="D54" s="56" t="s">
        <v>82</v>
      </c>
      <c r="E54" s="56"/>
      <c r="F54" s="56"/>
    </row>
    <row r="57" spans="6:8" ht="12.75">
      <c r="F57" s="45"/>
      <c r="H57" s="45"/>
    </row>
    <row r="58" spans="6:9" ht="12.75">
      <c r="F58" s="45"/>
      <c r="G58" s="47"/>
      <c r="H58" s="45"/>
      <c r="I58" s="47"/>
    </row>
    <row r="59" spans="6:10" ht="12.75">
      <c r="F59" s="46"/>
      <c r="H59" s="46"/>
      <c r="J59" s="48"/>
    </row>
  </sheetData>
  <sheetProtection/>
  <mergeCells count="26">
    <mergeCell ref="A3:I4"/>
    <mergeCell ref="A5:I6"/>
    <mergeCell ref="A8:E8"/>
    <mergeCell ref="A9:E9"/>
    <mergeCell ref="A16:E16"/>
    <mergeCell ref="A21:E21"/>
    <mergeCell ref="A30:E30"/>
    <mergeCell ref="G31:G32"/>
    <mergeCell ref="I31:I32"/>
    <mergeCell ref="G33:G34"/>
    <mergeCell ref="H33:H34"/>
    <mergeCell ref="I33:I34"/>
    <mergeCell ref="A37:E37"/>
    <mergeCell ref="A38:E38"/>
    <mergeCell ref="A40:E40"/>
    <mergeCell ref="G40:I41"/>
    <mergeCell ref="A46:E46"/>
    <mergeCell ref="A47:E47"/>
    <mergeCell ref="D54:F54"/>
    <mergeCell ref="A49:E49"/>
    <mergeCell ref="A52:C52"/>
    <mergeCell ref="D52:F52"/>
    <mergeCell ref="G52:I52"/>
    <mergeCell ref="A53:C53"/>
    <mergeCell ref="D53:F53"/>
    <mergeCell ref="G53:I5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2014-01-20T15:34:19Z</cp:lastPrinted>
  <dcterms:created xsi:type="dcterms:W3CDTF">1997-01-10T22:22:50Z</dcterms:created>
  <dcterms:modified xsi:type="dcterms:W3CDTF">2014-01-21T19:27:05Z</dcterms:modified>
  <cp:category/>
  <cp:version/>
  <cp:contentType/>
  <cp:contentStatus/>
</cp:coreProperties>
</file>